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естный бюджет" sheetId="1" r:id="rId1"/>
  </sheets>
  <definedNames/>
  <calcPr fullCalcOnLoad="1"/>
</workbook>
</file>

<file path=xl/sharedStrings.xml><?xml version="1.0" encoding="utf-8"?>
<sst xmlns="http://schemas.openxmlformats.org/spreadsheetml/2006/main" count="78" uniqueCount="74">
  <si>
    <t>ИНФОРМАЦИЯ  О СОБСТВЕННЫХ   ДОХОДАХ  И  РАСХОДАХ  БЮДЖЕТА</t>
  </si>
  <si>
    <t>Тыс. руб.</t>
  </si>
  <si>
    <t>Услуги связи</t>
  </si>
  <si>
    <t>ГСМ</t>
  </si>
  <si>
    <t>Всего</t>
  </si>
  <si>
    <t xml:space="preserve">Расходы </t>
  </si>
  <si>
    <t>Доходы</t>
  </si>
  <si>
    <t>Налоговые доходы</t>
  </si>
  <si>
    <t xml:space="preserve"> - налог на доходы физических лиц</t>
  </si>
  <si>
    <t xml:space="preserve"> - единый налог на вмененный доход для отдельных видов деятельности</t>
  </si>
  <si>
    <t xml:space="preserve"> - единый сельхозналог</t>
  </si>
  <si>
    <t xml:space="preserve"> - земельный налог ( к. 106 06000 00 0000 110)</t>
  </si>
  <si>
    <t>- отмененные налоги</t>
  </si>
  <si>
    <t>Неналоговые доходы</t>
  </si>
  <si>
    <t xml:space="preserve"> - доходы от использования имущества, находящегося в государственной и муниципальной собственности</t>
  </si>
  <si>
    <t xml:space="preserve"> - плата за негативное воздействие на окружающую среду</t>
  </si>
  <si>
    <t xml:space="preserve"> - штрафы, санкции, возмещение ущерба</t>
  </si>
  <si>
    <t xml:space="preserve"> - прочие неналоговые доходы</t>
  </si>
  <si>
    <t xml:space="preserve"> - доходы от реал.имущества</t>
  </si>
  <si>
    <t>По данным МУ Финансовый отдел МО «Тереньгульский район»</t>
  </si>
  <si>
    <t xml:space="preserve">Всего </t>
  </si>
  <si>
    <t>Финансирование бюджетных учреждений</t>
  </si>
  <si>
    <t>Пособие по соцпомощи населению</t>
  </si>
  <si>
    <t>- доходы от прибыли</t>
  </si>
  <si>
    <t xml:space="preserve"> - акцизы на нефтепродукты</t>
  </si>
  <si>
    <t>Оздоровление работников бюджетной сферы</t>
  </si>
  <si>
    <t>Почетный гражданин</t>
  </si>
  <si>
    <t>пр. "Развитие физической культуры и спорта""</t>
  </si>
  <si>
    <t xml:space="preserve"> - налог, взимаемый в связи с применением упрощенной системы налогообложения</t>
  </si>
  <si>
    <t xml:space="preserve"> - налог, взимаемый в связи с применением патентной системы налогообложения</t>
  </si>
  <si>
    <t>- государственная пошлина</t>
  </si>
  <si>
    <t xml:space="preserve"> -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и городских поселений</t>
  </si>
  <si>
    <t xml:space="preserve"> - доходы от сдачи в аренду имущества, находящегося в оперативном управлении органов управления муниципальных районов </t>
  </si>
  <si>
    <t xml:space="preserve"> - доходы от оказания платных услуг и компенсации затрат бюджетов муниципальных  районов</t>
  </si>
  <si>
    <t xml:space="preserve"> - доходы от продажи  материальных и нематериальных активов, в т.ч. </t>
  </si>
  <si>
    <t xml:space="preserve"> -  доходы от продажи земельных участков</t>
  </si>
  <si>
    <t>- прочие неналоговые доходы</t>
  </si>
  <si>
    <t xml:space="preserve"> -  доходы от продажи имущества</t>
  </si>
  <si>
    <t>Автострахование, ТО автотранспорта</t>
  </si>
  <si>
    <t>Оплата налогов, госпошлины, штрафов (в т.ч. по исполнительным листам)</t>
  </si>
  <si>
    <t>Исполнительные листы и графики (начисления на выплаты по оплате труда)</t>
  </si>
  <si>
    <t>Уголь, дрова</t>
  </si>
  <si>
    <t xml:space="preserve">Подпрограмма«Кадровое обеспечение  отрасли здравоохранения муниципального образования «Тереньгульский район» </t>
  </si>
  <si>
    <t>Работы, услуги по содержанию имущества</t>
  </si>
  <si>
    <t>Знак Авто и Чоп Гектор (по графику)</t>
  </si>
  <si>
    <t>Изготовление межевого плана, схемы расположения зем. участка д/с Жемчужинка</t>
  </si>
  <si>
    <t>Прочие работы и услуги</t>
  </si>
  <si>
    <t xml:space="preserve"> </t>
  </si>
  <si>
    <t>Социальные пособия и компенсации персоналу в денежной форме (больничные листы)</t>
  </si>
  <si>
    <t>Доплата к пенсии муниципальным служащим</t>
  </si>
  <si>
    <t>Запчасти, канцтовары</t>
  </si>
  <si>
    <t xml:space="preserve"> - доходы, от перечисления части прибыли, остающейся  после уплаты  налогов и иных обязательных платежей муниципальных унитарных предприятий, созданных муниципальными районами  </t>
  </si>
  <si>
    <t>Страхование</t>
  </si>
  <si>
    <t>Аренда библиотек</t>
  </si>
  <si>
    <t>МП «Развитие информационного общества, использование информационных и телекоммуникационных технологий"</t>
  </si>
  <si>
    <t>Коммунальные услуги (в т.ч. Бюджетные учреждения)</t>
  </si>
  <si>
    <t>Возмещение расходов мед работникам за съем жилья</t>
  </si>
  <si>
    <t>Выплата заработной платы с начислениями на выплаты по оплате труда  (в т.ч. Бюджетные учреждения)</t>
  </si>
  <si>
    <t>Увеличение стоимости основных средств</t>
  </si>
  <si>
    <t xml:space="preserve">Безвозмездные перечисления некоммерческим организациям </t>
  </si>
  <si>
    <t xml:space="preserve">Софинансирование ГП Развитие и модернизация образования в Ульяновской области </t>
  </si>
  <si>
    <t>Дор фонд</t>
  </si>
  <si>
    <t xml:space="preserve">Наградная символика, грамоты </t>
  </si>
  <si>
    <t>Хозтовары, строит. материалы</t>
  </si>
  <si>
    <t xml:space="preserve">пр. «Развитие малого и среднего предпринимательства в муниципальном образовании  «Тереньгульский район» Ульяновской области» </t>
  </si>
  <si>
    <t>Продукты питания, бесплатное питание ОВЗ</t>
  </si>
  <si>
    <t>Средства субъектам малого и среднего предпринимательства</t>
  </si>
  <si>
    <t xml:space="preserve">Муниципальная программа "Забота" </t>
  </si>
  <si>
    <t>Самоспасатель, полотно РОО</t>
  </si>
  <si>
    <t>Транспортные услуги</t>
  </si>
  <si>
    <t>Дорожный фонд</t>
  </si>
  <si>
    <t>МП "Обеспечение жильем молодых семей"</t>
  </si>
  <si>
    <t>МП  "Культура МО  "Тереньгульский район"</t>
  </si>
  <si>
    <t>МО «Тереньгульский район»  за  декабрь 2021 года.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</si>
</sst>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_р_."/>
    <numFmt numFmtId="186" formatCode="0.00;[Red]0.00"/>
  </numFmts>
  <fonts count="40">
    <font>
      <sz val="10"/>
      <name val="Arial"/>
      <family val="0"/>
    </font>
    <font>
      <b/>
      <sz val="14"/>
      <name val="PT Astra Serif"/>
      <family val="1"/>
    </font>
    <font>
      <sz val="10"/>
      <name val="PT Astra Serif"/>
      <family val="1"/>
    </font>
    <font>
      <b/>
      <sz val="12"/>
      <name val="PT Astra Serif"/>
      <family val="1"/>
    </font>
    <font>
      <sz val="12"/>
      <name val="PT Astra Serif"/>
      <family val="1"/>
    </font>
    <font>
      <sz val="11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2" fontId="4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wrapText="1"/>
    </xf>
    <xf numFmtId="3" fontId="4" fillId="0" borderId="0" xfId="0" applyNumberFormat="1" applyFont="1" applyFill="1" applyAlignment="1">
      <alignment/>
    </xf>
    <xf numFmtId="185" fontId="4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left"/>
    </xf>
    <xf numFmtId="0" fontId="4" fillId="0" borderId="12" xfId="0" applyFont="1" applyFill="1" applyBorder="1" applyAlignment="1">
      <alignment vertical="top" wrapText="1"/>
    </xf>
    <xf numFmtId="185" fontId="4" fillId="0" borderId="13" xfId="0" applyNumberFormat="1" applyFont="1" applyFill="1" applyBorder="1" applyAlignment="1">
      <alignment/>
    </xf>
    <xf numFmtId="0" fontId="3" fillId="0" borderId="12" xfId="0" applyFont="1" applyFill="1" applyBorder="1" applyAlignment="1">
      <alignment vertical="top" wrapText="1"/>
    </xf>
    <xf numFmtId="2" fontId="2" fillId="0" borderId="0" xfId="0" applyNumberFormat="1" applyFont="1" applyFill="1" applyAlignment="1">
      <alignment/>
    </xf>
    <xf numFmtId="185" fontId="3" fillId="0" borderId="13" xfId="0" applyNumberFormat="1" applyFont="1" applyFill="1" applyBorder="1" applyAlignment="1">
      <alignment/>
    </xf>
    <xf numFmtId="185" fontId="4" fillId="0" borderId="10" xfId="0" applyNumberFormat="1" applyFont="1" applyFill="1" applyBorder="1" applyAlignment="1">
      <alignment horizontal="right"/>
    </xf>
    <xf numFmtId="185" fontId="4" fillId="0" borderId="13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1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wrapText="1"/>
    </xf>
    <xf numFmtId="0" fontId="4" fillId="0" borderId="13" xfId="0" applyFont="1" applyFill="1" applyBorder="1" applyAlignment="1">
      <alignment horizontal="left" wrapText="1"/>
    </xf>
    <xf numFmtId="49" fontId="4" fillId="0" borderId="13" xfId="0" applyNumberFormat="1" applyFont="1" applyFill="1" applyBorder="1" applyAlignment="1">
      <alignment horizontal="left" wrapText="1"/>
    </xf>
    <xf numFmtId="49" fontId="3" fillId="0" borderId="13" xfId="0" applyNumberFormat="1" applyFont="1" applyFill="1" applyBorder="1" applyAlignment="1">
      <alignment horizontal="left" wrapText="1"/>
    </xf>
    <xf numFmtId="0" fontId="4" fillId="0" borderId="13" xfId="0" applyFont="1" applyFill="1" applyBorder="1" applyAlignment="1">
      <alignment wrapText="1"/>
    </xf>
    <xf numFmtId="0" fontId="3" fillId="0" borderId="13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1"/>
  <sheetViews>
    <sheetView tabSelected="1" zoomScalePageLayoutView="0" workbookViewId="0" topLeftCell="A21">
      <selection activeCell="H32" sqref="H32"/>
    </sheetView>
  </sheetViews>
  <sheetFormatPr defaultColWidth="9.140625" defaultRowHeight="12.75"/>
  <cols>
    <col min="1" max="1" width="66.8515625" style="1" customWidth="1"/>
    <col min="2" max="2" width="21.57421875" style="1" customWidth="1"/>
    <col min="3" max="3" width="11.00390625" style="1" customWidth="1"/>
    <col min="4" max="4" width="10.7109375" style="1" hidden="1" customWidth="1"/>
    <col min="5" max="5" width="10.8515625" style="1" customWidth="1"/>
    <col min="6" max="16384" width="9.140625" style="1" customWidth="1"/>
  </cols>
  <sheetData>
    <row r="1" spans="1:2" ht="49.5" customHeight="1">
      <c r="A1" s="17" t="s">
        <v>0</v>
      </c>
      <c r="B1" s="17"/>
    </row>
    <row r="3" spans="1:2" ht="18.75">
      <c r="A3" s="21" t="s">
        <v>73</v>
      </c>
      <c r="B3" s="21"/>
    </row>
    <row r="4" spans="1:2" ht="9" customHeight="1">
      <c r="A4" s="22"/>
      <c r="B4" s="22"/>
    </row>
    <row r="5" ht="10.5" customHeight="1">
      <c r="B5" s="23" t="s">
        <v>1</v>
      </c>
    </row>
    <row r="6" spans="1:2" ht="18.75">
      <c r="A6" s="24" t="s">
        <v>6</v>
      </c>
      <c r="B6" s="24"/>
    </row>
    <row r="7" spans="1:2" s="2" customFormat="1" ht="15.75">
      <c r="A7" s="25" t="s">
        <v>7</v>
      </c>
      <c r="B7" s="14">
        <f>B8+B9+B10+B11+B12+B14+B15+B16</f>
        <v>4437.52</v>
      </c>
    </row>
    <row r="8" spans="1:7" s="2" customFormat="1" ht="15.75">
      <c r="A8" s="26" t="s">
        <v>8</v>
      </c>
      <c r="B8" s="11">
        <v>3201.44</v>
      </c>
      <c r="G8" s="2" t="s">
        <v>47</v>
      </c>
    </row>
    <row r="9" spans="1:2" s="2" customFormat="1" ht="15.75">
      <c r="A9" s="27" t="s">
        <v>24</v>
      </c>
      <c r="B9" s="11">
        <v>710.5</v>
      </c>
    </row>
    <row r="10" spans="1:2" s="2" customFormat="1" ht="31.5">
      <c r="A10" s="26" t="s">
        <v>28</v>
      </c>
      <c r="B10" s="11">
        <v>157</v>
      </c>
    </row>
    <row r="11" spans="1:2" s="2" customFormat="1" ht="32.25" customHeight="1">
      <c r="A11" s="26" t="s">
        <v>9</v>
      </c>
      <c r="B11" s="11">
        <v>3.82</v>
      </c>
    </row>
    <row r="12" spans="1:2" ht="15" customHeight="1">
      <c r="A12" s="26" t="s">
        <v>10</v>
      </c>
      <c r="B12" s="11">
        <v>35.23</v>
      </c>
    </row>
    <row r="13" spans="1:2" s="2" customFormat="1" ht="0.75" customHeight="1" hidden="1">
      <c r="A13" s="26" t="s">
        <v>11</v>
      </c>
      <c r="B13" s="11"/>
    </row>
    <row r="14" spans="1:2" s="2" customFormat="1" ht="34.5" customHeight="1">
      <c r="A14" s="26" t="s">
        <v>29</v>
      </c>
      <c r="B14" s="11">
        <v>193.35</v>
      </c>
    </row>
    <row r="15" spans="1:2" s="2" customFormat="1" ht="15.75">
      <c r="A15" s="27" t="s">
        <v>30</v>
      </c>
      <c r="B15" s="11">
        <v>136.18</v>
      </c>
    </row>
    <row r="16" spans="1:2" s="2" customFormat="1" ht="15.75">
      <c r="A16" s="27" t="s">
        <v>12</v>
      </c>
      <c r="B16" s="11"/>
    </row>
    <row r="17" spans="1:2" s="2" customFormat="1" ht="15.75">
      <c r="A17" s="28" t="s">
        <v>13</v>
      </c>
      <c r="B17" s="14">
        <f>B19+B20+B22+B23+B24+B28+B31+B21</f>
        <v>3301.82</v>
      </c>
    </row>
    <row r="18" spans="1:2" s="2" customFormat="1" ht="31.5" hidden="1">
      <c r="A18" s="26" t="s">
        <v>14</v>
      </c>
      <c r="B18" s="11">
        <v>0</v>
      </c>
    </row>
    <row r="19" spans="1:2" s="2" customFormat="1" ht="63.75" customHeight="1">
      <c r="A19" s="29" t="s">
        <v>31</v>
      </c>
      <c r="B19" s="11">
        <v>212.33</v>
      </c>
    </row>
    <row r="20" spans="1:2" s="2" customFormat="1" ht="47.25">
      <c r="A20" s="29" t="s">
        <v>32</v>
      </c>
      <c r="B20" s="11">
        <v>12.6</v>
      </c>
    </row>
    <row r="21" spans="1:2" s="2" customFormat="1" ht="48" customHeight="1">
      <c r="A21" s="29" t="s">
        <v>51</v>
      </c>
      <c r="B21" s="11"/>
    </row>
    <row r="22" spans="1:2" s="2" customFormat="1" ht="15.75">
      <c r="A22" s="26" t="s">
        <v>15</v>
      </c>
      <c r="B22" s="11">
        <v>22.38</v>
      </c>
    </row>
    <row r="23" spans="1:2" s="2" customFormat="1" ht="31.5">
      <c r="A23" s="26" t="s">
        <v>33</v>
      </c>
      <c r="B23" s="11">
        <v>406.88</v>
      </c>
    </row>
    <row r="24" spans="1:2" s="2" customFormat="1" ht="31.5">
      <c r="A24" s="26" t="s">
        <v>34</v>
      </c>
      <c r="B24" s="11">
        <f>B26+B27</f>
        <v>29.15</v>
      </c>
    </row>
    <row r="25" spans="1:2" s="2" customFormat="1" ht="15.75" hidden="1">
      <c r="A25" s="27" t="s">
        <v>18</v>
      </c>
      <c r="B25" s="11"/>
    </row>
    <row r="26" spans="1:2" s="2" customFormat="1" ht="15.75">
      <c r="A26" s="27" t="s">
        <v>37</v>
      </c>
      <c r="B26" s="11"/>
    </row>
    <row r="27" spans="1:2" s="2" customFormat="1" ht="15.75">
      <c r="A27" s="27" t="s">
        <v>35</v>
      </c>
      <c r="B27" s="11">
        <v>29.15</v>
      </c>
    </row>
    <row r="28" spans="1:2" s="2" customFormat="1" ht="15.75">
      <c r="A28" s="27" t="s">
        <v>16</v>
      </c>
      <c r="B28" s="11">
        <v>2623.62</v>
      </c>
    </row>
    <row r="29" spans="1:2" s="2" customFormat="1" ht="15.75" hidden="1">
      <c r="A29" s="27" t="s">
        <v>17</v>
      </c>
      <c r="B29" s="11"/>
    </row>
    <row r="30" spans="1:2" s="2" customFormat="1" ht="15.75" hidden="1">
      <c r="A30" s="27" t="s">
        <v>23</v>
      </c>
      <c r="B30" s="11"/>
    </row>
    <row r="31" spans="1:2" s="2" customFormat="1" ht="15.75">
      <c r="A31" s="27" t="s">
        <v>36</v>
      </c>
      <c r="B31" s="11">
        <v>-5.14</v>
      </c>
    </row>
    <row r="32" spans="1:4" s="2" customFormat="1" ht="15.75">
      <c r="A32" s="30" t="s">
        <v>20</v>
      </c>
      <c r="B32" s="14">
        <f>B7+B17</f>
        <v>7739.34</v>
      </c>
      <c r="D32" s="3"/>
    </row>
    <row r="33" spans="1:3" s="2" customFormat="1" ht="18.75">
      <c r="A33" s="19" t="s">
        <v>5</v>
      </c>
      <c r="B33" s="20"/>
      <c r="C33" s="3"/>
    </row>
    <row r="34" spans="1:5" s="2" customFormat="1" ht="30">
      <c r="A34" s="4" t="s">
        <v>57</v>
      </c>
      <c r="B34" s="15">
        <f>29.1+248.2+18.7+40+98.3+33.4+31.2+109.8+18.8+36.9+13.6+10.1+4+0.5+1.7+0.9+47.3+403.9+3.2+136.1+0.5+75.8+21.6+0.3+1.9+48.3+0.6+0.2+19+9.7+20+334.2+34.2+115.4+54.5+15+14.3+2100+60</f>
        <v>4211.2</v>
      </c>
      <c r="C34" s="5"/>
      <c r="D34" s="6">
        <f>B32-B79</f>
        <v>6.9399999999996</v>
      </c>
      <c r="E34" s="3"/>
    </row>
    <row r="35" spans="1:4" s="2" customFormat="1" ht="30" hidden="1">
      <c r="A35" s="4" t="s">
        <v>40</v>
      </c>
      <c r="B35" s="15"/>
      <c r="C35" s="5"/>
      <c r="D35" s="6"/>
    </row>
    <row r="36" spans="1:2" s="2" customFormat="1" ht="30">
      <c r="A36" s="4" t="s">
        <v>48</v>
      </c>
      <c r="B36" s="15">
        <f>2.5+5.4+6.6+2.2+4.4+1.3+26</f>
        <v>48.400000000000006</v>
      </c>
    </row>
    <row r="37" spans="1:2" s="2" customFormat="1" ht="15.75">
      <c r="A37" s="7" t="s">
        <v>2</v>
      </c>
      <c r="B37" s="16">
        <f>4.1+14+6.9+4.2+0.1+48</f>
        <v>77.3</v>
      </c>
    </row>
    <row r="38" spans="1:2" s="2" customFormat="1" ht="15.75">
      <c r="A38" s="8" t="s">
        <v>55</v>
      </c>
      <c r="B38" s="16">
        <f>68.6+32.1+38.5+49.9+200.6+109.4+4.4+47.1+103.5+49</f>
        <v>703.1</v>
      </c>
    </row>
    <row r="39" spans="1:2" s="2" customFormat="1" ht="15.75" hidden="1">
      <c r="A39" s="8" t="s">
        <v>69</v>
      </c>
      <c r="B39" s="16"/>
    </row>
    <row r="40" spans="1:2" s="2" customFormat="1" ht="15.75" hidden="1">
      <c r="A40" s="9" t="s">
        <v>53</v>
      </c>
      <c r="B40" s="16"/>
    </row>
    <row r="41" spans="1:2" s="2" customFormat="1" ht="31.5" hidden="1">
      <c r="A41" s="10" t="s">
        <v>54</v>
      </c>
      <c r="B41" s="11"/>
    </row>
    <row r="42" spans="1:2" s="2" customFormat="1" ht="15.75" hidden="1">
      <c r="A42" s="10" t="s">
        <v>26</v>
      </c>
      <c r="B42" s="11"/>
    </row>
    <row r="43" spans="1:2" s="2" customFormat="1" ht="15.75" hidden="1">
      <c r="A43" s="10" t="s">
        <v>49</v>
      </c>
      <c r="B43" s="11"/>
    </row>
    <row r="44" spans="1:2" s="2" customFormat="1" ht="31.5" hidden="1">
      <c r="A44" s="10" t="s">
        <v>60</v>
      </c>
      <c r="B44" s="11"/>
    </row>
    <row r="45" spans="1:2" s="2" customFormat="1" ht="15.75" hidden="1">
      <c r="A45" s="10" t="s">
        <v>66</v>
      </c>
      <c r="B45" s="11"/>
    </row>
    <row r="46" spans="1:2" s="2" customFormat="1" ht="15.75" hidden="1">
      <c r="A46" s="10" t="s">
        <v>26</v>
      </c>
      <c r="B46" s="11"/>
    </row>
    <row r="47" spans="1:2" s="2" customFormat="1" ht="15.75" hidden="1">
      <c r="A47" s="10" t="s">
        <v>56</v>
      </c>
      <c r="B47" s="11"/>
    </row>
    <row r="48" spans="1:2" s="2" customFormat="1" ht="15.75" hidden="1">
      <c r="A48" s="10" t="s">
        <v>70</v>
      </c>
      <c r="B48" s="11"/>
    </row>
    <row r="49" spans="1:2" s="2" customFormat="1" ht="47.25" hidden="1">
      <c r="A49" s="10" t="s">
        <v>64</v>
      </c>
      <c r="B49" s="11"/>
    </row>
    <row r="50" spans="1:2" s="2" customFormat="1" ht="15.75" hidden="1">
      <c r="A50" s="10" t="s">
        <v>27</v>
      </c>
      <c r="B50" s="11"/>
    </row>
    <row r="51" spans="1:2" s="2" customFormat="1" ht="15.75">
      <c r="A51" s="10" t="s">
        <v>43</v>
      </c>
      <c r="B51" s="11">
        <f>100.1+2.8+10+31.9+24.9+50.8+43</f>
        <v>263.5</v>
      </c>
    </row>
    <row r="52" spans="1:2" s="2" customFormat="1" ht="15.75">
      <c r="A52" s="10" t="s">
        <v>58</v>
      </c>
      <c r="B52" s="11">
        <f>4.3</f>
        <v>4.3</v>
      </c>
    </row>
    <row r="53" spans="1:2" s="2" customFormat="1" ht="15.75" hidden="1">
      <c r="A53" s="10" t="s">
        <v>67</v>
      </c>
      <c r="B53" s="11"/>
    </row>
    <row r="54" spans="1:2" s="2" customFormat="1" ht="31.5" hidden="1">
      <c r="A54" s="10" t="s">
        <v>42</v>
      </c>
      <c r="B54" s="11"/>
    </row>
    <row r="55" spans="1:2" s="2" customFormat="1" ht="15.75" hidden="1">
      <c r="A55" s="10" t="s">
        <v>38</v>
      </c>
      <c r="B55" s="11"/>
    </row>
    <row r="56" spans="1:2" s="2" customFormat="1" ht="15.75" hidden="1">
      <c r="A56" s="10"/>
      <c r="B56" s="11"/>
    </row>
    <row r="57" spans="1:2" s="2" customFormat="1" ht="15.75">
      <c r="A57" s="10" t="s">
        <v>46</v>
      </c>
      <c r="B57" s="11">
        <f>2+7.1+1.9+3.9+380</f>
        <v>394.9</v>
      </c>
    </row>
    <row r="58" spans="1:2" s="2" customFormat="1" ht="15.75">
      <c r="A58" s="10" t="s">
        <v>52</v>
      </c>
      <c r="B58" s="11">
        <f>3.7+4.1</f>
        <v>7.8</v>
      </c>
    </row>
    <row r="59" spans="1:2" s="2" customFormat="1" ht="15.75" hidden="1">
      <c r="A59" s="10"/>
      <c r="B59" s="11"/>
    </row>
    <row r="60" spans="1:2" s="2" customFormat="1" ht="15.75" hidden="1">
      <c r="A60" s="10" t="s">
        <v>71</v>
      </c>
      <c r="B60" s="11"/>
    </row>
    <row r="61" spans="1:2" s="2" customFormat="1" ht="15.75">
      <c r="A61" s="10" t="s">
        <v>3</v>
      </c>
      <c r="B61" s="11">
        <f>162.9+135</f>
        <v>297.9</v>
      </c>
    </row>
    <row r="62" spans="1:2" s="2" customFormat="1" ht="15.75" hidden="1">
      <c r="A62" s="10" t="s">
        <v>49</v>
      </c>
      <c r="B62" s="11"/>
    </row>
    <row r="63" spans="1:2" s="2" customFormat="1" ht="15.75" hidden="1">
      <c r="A63" s="10" t="s">
        <v>22</v>
      </c>
      <c r="B63" s="11"/>
    </row>
    <row r="64" spans="1:2" s="2" customFormat="1" ht="31.5" hidden="1">
      <c r="A64" s="10" t="s">
        <v>45</v>
      </c>
      <c r="B64" s="11"/>
    </row>
    <row r="65" spans="1:2" s="2" customFormat="1" ht="15.75" hidden="1">
      <c r="A65" s="10" t="s">
        <v>59</v>
      </c>
      <c r="B65" s="11"/>
    </row>
    <row r="66" spans="1:2" s="2" customFormat="1" ht="15.75" hidden="1">
      <c r="A66" s="10" t="s">
        <v>72</v>
      </c>
      <c r="B66" s="11"/>
    </row>
    <row r="67" spans="1:2" s="2" customFormat="1" ht="15.75" hidden="1">
      <c r="A67" s="10" t="s">
        <v>25</v>
      </c>
      <c r="B67" s="11"/>
    </row>
    <row r="68" spans="1:2" s="2" customFormat="1" ht="15.75">
      <c r="A68" s="10" t="s">
        <v>50</v>
      </c>
      <c r="B68" s="11">
        <f>4+29.2+54</f>
        <v>87.2</v>
      </c>
    </row>
    <row r="69" spans="1:2" s="2" customFormat="1" ht="15.75" hidden="1">
      <c r="A69" s="10" t="s">
        <v>44</v>
      </c>
      <c r="B69" s="11"/>
    </row>
    <row r="70" spans="1:2" s="2" customFormat="1" ht="15.75" hidden="1">
      <c r="A70" s="10" t="s">
        <v>3</v>
      </c>
      <c r="B70" s="11"/>
    </row>
    <row r="71" spans="1:2" ht="31.5">
      <c r="A71" s="10" t="s">
        <v>39</v>
      </c>
      <c r="B71" s="11">
        <f>0.5+11.7+1+8.2+0.8+2.7+0.3+13.4+19.2+13.1+11.6+2+2+32.6+14.3+13.8+11.5+3.3+2.1+101+60</f>
        <v>325.1</v>
      </c>
    </row>
    <row r="72" spans="1:2" ht="15.75" hidden="1">
      <c r="A72" s="10" t="s">
        <v>62</v>
      </c>
      <c r="B72" s="11"/>
    </row>
    <row r="73" spans="1:2" ht="15.75" hidden="1">
      <c r="A73" s="10" t="s">
        <v>63</v>
      </c>
      <c r="B73" s="11"/>
    </row>
    <row r="74" spans="1:2" ht="15.75" hidden="1">
      <c r="A74" s="10" t="s">
        <v>68</v>
      </c>
      <c r="B74" s="11"/>
    </row>
    <row r="75" spans="1:2" ht="15.75" hidden="1">
      <c r="A75" s="10" t="s">
        <v>41</v>
      </c>
      <c r="B75" s="11"/>
    </row>
    <row r="76" spans="1:2" ht="15.75">
      <c r="A76" s="10" t="s">
        <v>21</v>
      </c>
      <c r="B76" s="11">
        <f>26.1+500+100</f>
        <v>626.1</v>
      </c>
    </row>
    <row r="77" spans="1:2" ht="15.75">
      <c r="A77" s="10" t="s">
        <v>65</v>
      </c>
      <c r="B77" s="11">
        <f>5.5+15.4+38.7+1.7+3.3+4.6+121.9+24.5+84+347.4+11.6+25+2</f>
        <v>685.6</v>
      </c>
    </row>
    <row r="78" spans="1:2" ht="15.75" hidden="1">
      <c r="A78" s="10" t="s">
        <v>61</v>
      </c>
      <c r="B78" s="11"/>
    </row>
    <row r="79" spans="1:4" ht="15.75">
      <c r="A79" s="12" t="s">
        <v>4</v>
      </c>
      <c r="B79" s="14">
        <f>SUM(B34:B78)</f>
        <v>7732.400000000001</v>
      </c>
      <c r="D79" s="13"/>
    </row>
    <row r="80" spans="1:2" ht="15.75">
      <c r="A80" s="2"/>
      <c r="B80" s="2"/>
    </row>
    <row r="81" spans="1:3" ht="15.75">
      <c r="A81" s="18" t="s">
        <v>19</v>
      </c>
      <c r="B81" s="18"/>
      <c r="C81" s="18"/>
    </row>
    <row r="91" ht="12.75">
      <c r="A91" s="1" t="s">
        <v>47</v>
      </c>
    </row>
  </sheetData>
  <sheetProtection/>
  <mergeCells count="5">
    <mergeCell ref="A1:B1"/>
    <mergeCell ref="A81:C81"/>
    <mergeCell ref="A33:B33"/>
    <mergeCell ref="A6:B6"/>
    <mergeCell ref="A3:B3"/>
  </mergeCells>
  <printOptions/>
  <pageMargins left="1.33" right="0.75" top="0.72" bottom="0.17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2021-08-04T10:36:53Z</cp:lastPrinted>
  <dcterms:created xsi:type="dcterms:W3CDTF">1996-10-08T23:32:33Z</dcterms:created>
  <dcterms:modified xsi:type="dcterms:W3CDTF">2022-01-19T07:01:26Z</dcterms:modified>
  <cp:category/>
  <cp:version/>
  <cp:contentType/>
  <cp:contentStatus/>
</cp:coreProperties>
</file>