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<sst xmlns="http://schemas.openxmlformats.org/spreadsheetml/2006/main" count="66" uniqueCount="66">
  <si>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</si>
  <si>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</si>
  <si>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</si>
  <si>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</si>
  <si>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</si>
  <si>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</si>
  <si>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</si>
  <si>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</si>
  <si>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</si>
  <si>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</si>
  <si>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</si>
  <si>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налог на имущ-во физических лиц</t>
  </si>
  <si>
    <t xml:space="preserve"> - земельный налог ( к. 106 06000 00 0000 110)</t>
  </si>
  <si>
    <t xml:space="preserve"> - госпошлина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</si>
  <si>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</si>
  <si>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</si>
  <si>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</si>
  <si>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</si>
  <si>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доходы от оказания платных услуг и компенсации затрат государства</t>
  </si>
  <si>
    <t xml:space="preserve"> - штрафы, санкции, возмещение ущерба</t>
  </si>
  <si>
    <t xml:space="preserve"> - прочие неналоговые доходы</t>
  </si>
  <si>
    <t xml:space="preserve"> -  доходы от продаж.земли</t>
  </si>
  <si>
    <t xml:space="preserve"> - доходы от реал.имущества</t>
  </si>
  <si>
    <t xml:space="preserve"> - доходы от использования имущества</t>
  </si>
  <si>
    <t xml:space="preserve"> - арендная плата за земли </t>
  </si>
  <si>
    <t>По данным МУ Финансовый отдел МО «Тереньгульский район»</t>
  </si>
  <si>
    <t xml:space="preserve"> - Продажа материальных и нематериальных активов</t>
  </si>
  <si>
    <t xml:space="preserve">Всего </t>
  </si>
  <si>
    <t>Финансирование бюджетных учреждений</t>
  </si>
  <si>
    <t>Продукты питания</t>
  </si>
  <si>
    <t>Выплата заработной платы с начислениями</t>
  </si>
  <si>
    <t>Услуги по содержанию имущества</t>
  </si>
  <si>
    <t>- патентная система налогооблажения</t>
  </si>
  <si>
    <t>Услуги типографии</t>
  </si>
  <si>
    <t>Услуги банка</t>
  </si>
  <si>
    <t>Оплата труда</t>
  </si>
  <si>
    <t>Доплата к пенсии муниципальн.служащих</t>
  </si>
  <si>
    <t>пр. "Спорт"</t>
  </si>
  <si>
    <t>Пособие по соцпомощи населению</t>
  </si>
  <si>
    <t>Оплата налогов, госпошлины, штрафов</t>
  </si>
  <si>
    <t>Страхование автомобилей</t>
  </si>
  <si>
    <t>Канцтовары</t>
  </si>
  <si>
    <t>Коммунальные услуги</t>
  </si>
  <si>
    <t>- доходы от прибыли</t>
  </si>
  <si>
    <t>Командировочные расходы</t>
  </si>
  <si>
    <t xml:space="preserve"> - акцизы на нефтепродукты</t>
  </si>
  <si>
    <t>пр. "Развитие информатизации"</t>
  </si>
  <si>
    <t>Предоставление дотации на вырав.бюд.обеспечен.поселениям</t>
  </si>
  <si>
    <t>Приобретение основных средств</t>
  </si>
  <si>
    <t>пр.Кадровое обеспечение</t>
  </si>
  <si>
    <t>Транспортные услуги</t>
  </si>
  <si>
    <t>Услуги нотариуса</t>
  </si>
  <si>
    <t>Возмещение затрат АТП</t>
  </si>
  <si>
    <t>Запчасти</t>
  </si>
  <si>
    <t>Передача полномочий поселениям</t>
  </si>
  <si>
    <t>Программное обеспечение</t>
  </si>
  <si>
    <t>пр."Повыш.кач-ва жизни"</t>
  </si>
  <si>
    <t>Проведение мероприятий</t>
  </si>
  <si>
    <t>соф.пр."Чистая вода"</t>
  </si>
  <si>
    <t>МО «Тереньгульский район» за декабрь 2015 года.</t>
  </si>
  <si>
    <t>Оценка помещения</t>
  </si>
  <si>
    <t>Хозтовары, стойматериалы</t>
  </si>
  <si>
    <t>Дрова</t>
  </si>
  <si>
    <t>пр.Развитие муниципальной службы"</t>
  </si>
  <si>
    <t>Изготовление документов</t>
  </si>
  <si>
    <t>Развитие малого бизнеса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</si>
</sst>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</numFmts>
  <fonts count="40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185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85" fontId="4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185" fontId="1" fillId="0" borderId="12" xfId="0" applyNumberFormat="1" applyFont="1" applyFill="1" applyBorder="1" applyAlignment="1">
      <alignment horizontal="right"/>
    </xf>
    <xf numFmtId="185" fontId="1" fillId="0" borderId="1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tabSelected="1" zoomScalePageLayoutView="0" workbookViewId="0" topLeftCell="A31">
      <selection activeCell="F47" sqref="F47"/>
    </sheetView>
  </sheetViews>
  <sheetFormatPr defaultColWidth="9.140625" defaultRowHeight="12.75"/>
  <cols>
    <col min="1" max="1" width="63.8515625" style="2" customWidth="1"/>
    <col min="2" max="2" width="21.57421875" style="2" customWidth="1"/>
    <col min="3" max="16384" width="9.140625" style="2" customWidth="1"/>
  </cols>
  <sheetData>
    <row r="1" spans="1:2" ht="49.5" customHeight="1">
      <c r="A1" s="1" t="s">
        <v>0</v>
      </c>
      <c r="B1" s="1"/>
    </row>
    <row r="3" spans="1:2" ht="18.75">
      <c r="A3" s="3" t="s">
        <v>59</v>
      </c>
      <c r="B3" s="3"/>
    </row>
    <row r="4" spans="1:2" ht="9" customHeight="1">
      <c r="A4" s="4"/>
      <c r="B4" s="4"/>
    </row>
    <row r="5" ht="12.75">
      <c r="B5" s="5" t="s">
        <v>1</v>
      </c>
    </row>
    <row r="6" spans="1:2" ht="18.75">
      <c r="A6" s="6" t="s">
        <v>6</v>
      </c>
      <c r="B6" s="6"/>
    </row>
    <row r="7" spans="1:2" s="9" customFormat="1" ht="15.75">
      <c r="A7" s="7" t="s">
        <v>7</v>
      </c>
      <c r="B7" s="8">
        <f>B8+B10+B11+B12+B13+B14+B15+B16+B9</f>
        <v>3593.4</v>
      </c>
    </row>
    <row r="8" spans="1:2" s="9" customFormat="1" ht="15.75">
      <c r="A8" s="10" t="s">
        <v>8</v>
      </c>
      <c r="B8" s="8">
        <v>2803.6</v>
      </c>
    </row>
    <row r="9" spans="1:2" s="9" customFormat="1" ht="15.75">
      <c r="A9" s="11" t="s">
        <v>45</v>
      </c>
      <c r="B9" s="8">
        <v>521.1</v>
      </c>
    </row>
    <row r="10" spans="1:2" s="9" customFormat="1" ht="31.5">
      <c r="A10" s="10" t="s">
        <v>9</v>
      </c>
      <c r="B10" s="8">
        <v>138</v>
      </c>
    </row>
    <row r="11" spans="1:2" s="9" customFormat="1" ht="15.75">
      <c r="A11" s="10" t="s">
        <v>10</v>
      </c>
      <c r="B11" s="8"/>
    </row>
    <row r="12" spans="1:2" ht="15.75">
      <c r="A12" s="10" t="s">
        <v>11</v>
      </c>
      <c r="B12" s="8"/>
    </row>
    <row r="13" spans="1:2" s="9" customFormat="1" ht="15.75">
      <c r="A13" s="10" t="s">
        <v>12</v>
      </c>
      <c r="B13" s="8">
        <v>16.8</v>
      </c>
    </row>
    <row r="14" spans="1:2" s="9" customFormat="1" ht="15.75">
      <c r="A14" s="10" t="s">
        <v>13</v>
      </c>
      <c r="B14" s="8">
        <v>76.5</v>
      </c>
    </row>
    <row r="15" spans="1:2" s="9" customFormat="1" ht="15.75">
      <c r="A15" s="11" t="s">
        <v>32</v>
      </c>
      <c r="B15" s="8">
        <v>37.4</v>
      </c>
    </row>
    <row r="16" spans="1:2" s="9" customFormat="1" ht="15.75">
      <c r="A16" s="11" t="s">
        <v>14</v>
      </c>
      <c r="B16" s="8"/>
    </row>
    <row r="17" spans="1:2" s="9" customFormat="1" ht="15.75">
      <c r="A17" s="11" t="s">
        <v>15</v>
      </c>
      <c r="B17" s="8">
        <f>B18+B21+B22+B23+B26+B27+B20+B19+B28</f>
        <v>907.4</v>
      </c>
    </row>
    <row r="18" spans="1:2" s="9" customFormat="1" ht="31.5" hidden="1">
      <c r="A18" s="10" t="s">
        <v>16</v>
      </c>
      <c r="B18" s="8">
        <v>0</v>
      </c>
    </row>
    <row r="19" spans="1:2" s="9" customFormat="1" ht="15.75">
      <c r="A19" s="12" t="s">
        <v>24</v>
      </c>
      <c r="B19" s="8">
        <v>339.1</v>
      </c>
    </row>
    <row r="20" spans="1:2" s="9" customFormat="1" ht="15.75">
      <c r="A20" s="7" t="s">
        <v>23</v>
      </c>
      <c r="B20" s="8">
        <v>4.8</v>
      </c>
    </row>
    <row r="21" spans="1:2" s="9" customFormat="1" ht="15.75">
      <c r="A21" s="10" t="s">
        <v>17</v>
      </c>
      <c r="B21" s="8">
        <v>35.2</v>
      </c>
    </row>
    <row r="22" spans="1:2" s="9" customFormat="1" ht="31.5">
      <c r="A22" s="10" t="s">
        <v>18</v>
      </c>
      <c r="B22" s="8">
        <v>461.4</v>
      </c>
    </row>
    <row r="23" spans="1:2" s="9" customFormat="1" ht="15.75">
      <c r="A23" s="10" t="s">
        <v>26</v>
      </c>
      <c r="B23" s="8">
        <f>B24+B25</f>
        <v>27.2</v>
      </c>
    </row>
    <row r="24" spans="1:2" s="9" customFormat="1" ht="15.75">
      <c r="A24" s="11" t="s">
        <v>22</v>
      </c>
      <c r="B24" s="8"/>
    </row>
    <row r="25" spans="1:2" s="9" customFormat="1" ht="15.75">
      <c r="A25" s="11" t="s">
        <v>21</v>
      </c>
      <c r="B25" s="8">
        <v>27.2</v>
      </c>
    </row>
    <row r="26" spans="1:2" s="9" customFormat="1" ht="15.75">
      <c r="A26" s="11" t="s">
        <v>19</v>
      </c>
      <c r="B26" s="8">
        <v>39.7</v>
      </c>
    </row>
    <row r="27" spans="1:2" s="9" customFormat="1" ht="15.75">
      <c r="A27" s="11" t="s">
        <v>20</v>
      </c>
      <c r="B27" s="8"/>
    </row>
    <row r="28" spans="1:2" s="9" customFormat="1" ht="15.75">
      <c r="A28" s="11" t="s">
        <v>43</v>
      </c>
      <c r="B28" s="8"/>
    </row>
    <row r="29" spans="1:2" s="9" customFormat="1" ht="15.75">
      <c r="A29" s="13" t="s">
        <v>27</v>
      </c>
      <c r="B29" s="14">
        <f>B7+B17</f>
        <v>4500.8</v>
      </c>
    </row>
    <row r="30" spans="1:2" s="9" customFormat="1" ht="18.75">
      <c r="A30" s="15" t="s">
        <v>5</v>
      </c>
      <c r="B30" s="16"/>
    </row>
    <row r="31" spans="1:2" s="9" customFormat="1" ht="15.75">
      <c r="A31" s="17" t="s">
        <v>30</v>
      </c>
      <c r="B31" s="18">
        <f>26.8+9.4+9.3-23.2+20+15.5+29.7+32.6+331.4+86.6+20+18.2+0.5+61.8+9.4+4.3+9.2+81+29.5+5.7+7.3+6+8.9+87.4+26+6.2+15.9+4.1+6.2+56.3+27.8+7.4+8.9+87.6+0.5+31+1.3+2.5+6.2+61.7+2.6+9+31.6+29.6+0.5+14</f>
        <v>1324.1999999999998</v>
      </c>
    </row>
    <row r="32" spans="1:2" s="9" customFormat="1" ht="15.75">
      <c r="A32" s="17" t="s">
        <v>40</v>
      </c>
      <c r="B32" s="18">
        <f>0.8+5.7+32.1+4.3</f>
        <v>42.9</v>
      </c>
    </row>
    <row r="33" spans="1:2" s="9" customFormat="1" ht="15.75">
      <c r="A33" s="17" t="s">
        <v>2</v>
      </c>
      <c r="B33" s="19">
        <f>4.3+12.4+9.9+4.8+44.9+7</f>
        <v>83.3</v>
      </c>
    </row>
    <row r="34" spans="1:2" s="9" customFormat="1" ht="15.75">
      <c r="A34" s="20" t="s">
        <v>42</v>
      </c>
      <c r="B34" s="19">
        <f>30+4.6+69.8+19.1+3.9+2.4</f>
        <v>129.8</v>
      </c>
    </row>
    <row r="35" spans="1:2" s="9" customFormat="1" ht="15.75">
      <c r="A35" s="20" t="s">
        <v>50</v>
      </c>
      <c r="B35" s="19">
        <f>3.8</f>
        <v>3.8</v>
      </c>
    </row>
    <row r="36" spans="1:2" s="9" customFormat="1" ht="15.75" hidden="1">
      <c r="A36" s="21" t="s">
        <v>37</v>
      </c>
      <c r="B36" s="19"/>
    </row>
    <row r="37" spans="1:2" s="9" customFormat="1" ht="15.75">
      <c r="A37" s="22" t="s">
        <v>31</v>
      </c>
      <c r="B37" s="8">
        <f>1.1+6.9+27.7+1.7+4.2+30.6+8.5</f>
        <v>80.70000000000002</v>
      </c>
    </row>
    <row r="38" spans="1:2" s="9" customFormat="1" ht="15.75" hidden="1">
      <c r="A38" s="22" t="s">
        <v>51</v>
      </c>
      <c r="B38" s="8"/>
    </row>
    <row r="39" spans="1:2" s="9" customFormat="1" ht="15.75">
      <c r="A39" s="22" t="s">
        <v>44</v>
      </c>
      <c r="B39" s="8">
        <f>0.6</f>
        <v>0.6</v>
      </c>
    </row>
    <row r="40" spans="1:2" s="9" customFormat="1" ht="15.75">
      <c r="A40" s="22" t="s">
        <v>64</v>
      </c>
      <c r="B40" s="8">
        <f>15</f>
        <v>15</v>
      </c>
    </row>
    <row r="41" spans="1:2" s="9" customFormat="1" ht="15.75">
      <c r="A41" s="22" t="s">
        <v>33</v>
      </c>
      <c r="B41" s="8">
        <f>5.6+6.1</f>
        <v>11.7</v>
      </c>
    </row>
    <row r="42" spans="1:2" s="9" customFormat="1" ht="15.75">
      <c r="A42" s="22" t="s">
        <v>55</v>
      </c>
      <c r="B42" s="8">
        <f>22.1+10.9+4+3.5+15</f>
        <v>55.5</v>
      </c>
    </row>
    <row r="43" spans="1:2" s="9" customFormat="1" ht="15.75">
      <c r="A43" s="22" t="s">
        <v>35</v>
      </c>
      <c r="B43" s="8">
        <f>55.9</f>
        <v>55.9</v>
      </c>
    </row>
    <row r="44" spans="1:2" s="9" customFormat="1" ht="15.75">
      <c r="A44" s="22" t="s">
        <v>49</v>
      </c>
      <c r="B44" s="8">
        <f>8.2</f>
        <v>8.2</v>
      </c>
    </row>
    <row r="45" spans="1:2" s="9" customFormat="1" ht="15.75" hidden="1">
      <c r="A45" s="22" t="s">
        <v>46</v>
      </c>
      <c r="B45" s="8"/>
    </row>
    <row r="46" spans="1:2" s="9" customFormat="1" ht="15.75">
      <c r="A46" s="22" t="s">
        <v>65</v>
      </c>
      <c r="B46" s="8">
        <f>100</f>
        <v>100</v>
      </c>
    </row>
    <row r="47" spans="1:2" s="9" customFormat="1" ht="15.75">
      <c r="A47" s="22" t="s">
        <v>58</v>
      </c>
      <c r="B47" s="8">
        <f>16.9</f>
        <v>16.9</v>
      </c>
    </row>
    <row r="48" spans="1:2" s="9" customFormat="1" ht="15.75">
      <c r="A48" s="22" t="s">
        <v>34</v>
      </c>
      <c r="B48" s="8">
        <f>2.2+0.3</f>
        <v>2.5</v>
      </c>
    </row>
    <row r="49" spans="1:2" s="9" customFormat="1" ht="15.75">
      <c r="A49" s="22" t="s">
        <v>36</v>
      </c>
      <c r="B49" s="8">
        <f>222.8+35.9</f>
        <v>258.7</v>
      </c>
    </row>
    <row r="50" spans="1:2" s="9" customFormat="1" ht="15.75">
      <c r="A50" s="22" t="s">
        <v>56</v>
      </c>
      <c r="B50" s="8">
        <f>4+2.5+3.5+2.4</f>
        <v>12.4</v>
      </c>
    </row>
    <row r="51" spans="1:2" s="9" customFormat="1" ht="15.75">
      <c r="A51" s="22" t="s">
        <v>62</v>
      </c>
      <c r="B51" s="8">
        <f>51.2</f>
        <v>51.2</v>
      </c>
    </row>
    <row r="52" spans="1:2" s="9" customFormat="1" ht="15.75">
      <c r="A52" s="22" t="s">
        <v>57</v>
      </c>
      <c r="B52" s="8">
        <f>1.9+51.6+28.4</f>
        <v>81.9</v>
      </c>
    </row>
    <row r="53" spans="1:2" s="9" customFormat="1" ht="15.75" hidden="1">
      <c r="A53" s="22" t="s">
        <v>38</v>
      </c>
      <c r="B53" s="8"/>
    </row>
    <row r="54" spans="1:2" s="9" customFormat="1" ht="17.25" customHeight="1">
      <c r="A54" s="22" t="s">
        <v>47</v>
      </c>
      <c r="B54" s="8">
        <f>76.4</f>
        <v>76.4</v>
      </c>
    </row>
    <row r="55" spans="1:2" s="9" customFormat="1" ht="15.75">
      <c r="A55" s="22" t="s">
        <v>48</v>
      </c>
      <c r="B55" s="8">
        <f>59.1+200-200+58.9+20+8+8.4</f>
        <v>154.40000000000003</v>
      </c>
    </row>
    <row r="56" spans="1:2" s="9" customFormat="1" ht="15.75">
      <c r="A56" s="22" t="s">
        <v>52</v>
      </c>
      <c r="B56" s="8">
        <f>16.6</f>
        <v>16.6</v>
      </c>
    </row>
    <row r="57" spans="1:2" s="9" customFormat="1" ht="15.75">
      <c r="A57" s="22" t="s">
        <v>63</v>
      </c>
      <c r="B57" s="8">
        <f>2.4</f>
        <v>2.4</v>
      </c>
    </row>
    <row r="58" spans="1:2" s="9" customFormat="1" ht="15.75">
      <c r="A58" s="22" t="s">
        <v>60</v>
      </c>
      <c r="B58" s="8">
        <f>52.1</f>
        <v>52.1</v>
      </c>
    </row>
    <row r="59" spans="1:2" s="9" customFormat="1" ht="15.75">
      <c r="A59" s="22" t="s">
        <v>54</v>
      </c>
      <c r="B59" s="8">
        <f>88.4+364.4</f>
        <v>452.79999999999995</v>
      </c>
    </row>
    <row r="60" spans="1:2" ht="15.75">
      <c r="A60" s="22" t="s">
        <v>39</v>
      </c>
      <c r="B60" s="8">
        <f>3.9+0.4+15.8+4.3+2.5+0.2+2.2+1.1+0.6+2.5+8.3+16.9+1.7+9.4</f>
        <v>69.8</v>
      </c>
    </row>
    <row r="61" spans="1:2" ht="15.75">
      <c r="A61" s="22" t="s">
        <v>61</v>
      </c>
      <c r="B61" s="8">
        <f>2.9</f>
        <v>2.9</v>
      </c>
    </row>
    <row r="62" spans="1:2" ht="15.75">
      <c r="A62" s="22" t="s">
        <v>41</v>
      </c>
      <c r="B62" s="8">
        <f>3.3+2.9</f>
        <v>6.199999999999999</v>
      </c>
    </row>
    <row r="63" spans="1:2" ht="15.75">
      <c r="A63" s="22" t="s">
        <v>53</v>
      </c>
      <c r="B63" s="8">
        <f>13.9+9.3+10.5+43.5+13.3</f>
        <v>90.5</v>
      </c>
    </row>
    <row r="64" spans="1:2" ht="15.75">
      <c r="A64" s="22" t="s">
        <v>28</v>
      </c>
      <c r="B64" s="8">
        <f>35.2+31.8+7.3+7.7+33.5+1.8-87.2+30.5+7.9+52.3+90.7+53.7+5.6+30+45.7-0.5+8.8+3.1+26.7+18.6+2.3+1.4+30.4+7.9</f>
        <v>445.2</v>
      </c>
    </row>
    <row r="65" spans="1:2" ht="15.75">
      <c r="A65" s="22" t="s">
        <v>29</v>
      </c>
      <c r="B65" s="8">
        <f>104.6+111.9+302.4+114.1</f>
        <v>633</v>
      </c>
    </row>
    <row r="66" spans="1:2" ht="15.75">
      <c r="A66" s="22" t="s">
        <v>3</v>
      </c>
      <c r="B66" s="8">
        <f>60+67.3+55.3+98.2</f>
        <v>280.8</v>
      </c>
    </row>
    <row r="67" spans="1:2" ht="15.75">
      <c r="A67" s="23" t="s">
        <v>4</v>
      </c>
      <c r="B67" s="14">
        <f>SUM(B31:B66)</f>
        <v>4618.3</v>
      </c>
    </row>
    <row r="68" spans="1:2" ht="15.75">
      <c r="A68" s="9"/>
      <c r="B68" s="9"/>
    </row>
    <row r="69" spans="1:3" ht="15.75">
      <c r="A69" s="24" t="s">
        <v>25</v>
      </c>
      <c r="B69" s="24"/>
      <c r="C69" s="24"/>
    </row>
  </sheetData>
  <sheetProtection/>
  <mergeCells count="5">
    <mergeCell ref="A1:B1"/>
    <mergeCell ref="A69:C69"/>
    <mergeCell ref="A30:B30"/>
    <mergeCell ref="A6:B6"/>
    <mergeCell ref="A3:B3"/>
  </mergeCells>
  <printOptions/>
  <pageMargins left="1.33" right="0.75" top="0.72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КлючниковаСА</cp:lastModifiedBy>
  <cp:lastPrinted>2014-02-06T11:35:14Z</cp:lastPrinted>
  <dcterms:created xsi:type="dcterms:W3CDTF">1996-10-08T23:32:33Z</dcterms:created>
  <dcterms:modified xsi:type="dcterms:W3CDTF">2016-03-17T10:03:47Z</dcterms:modified>
  <cp:category/>
  <cp:version/>
  <cp:contentType/>
  <cp:contentStatus/>
</cp:coreProperties>
</file>